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9\Tabeller til nedlastning\"/>
    </mc:Choice>
  </mc:AlternateContent>
  <bookViews>
    <workbookView xWindow="645" yWindow="60" windowWidth="17430" windowHeight="15990"/>
  </bookViews>
  <sheets>
    <sheet name="Bud.skjema 1B - netto drift" sheetId="6" r:id="rId1"/>
  </sheets>
  <definedNames>
    <definedName name="_xlnm.Print_Area" localSheetId="0">'Bud.skjema 1B - netto drift'!$A$1:$G$104</definedName>
  </definedNames>
  <calcPr calcId="171027" concurrentCalc="0"/>
</workbook>
</file>

<file path=xl/calcChain.xml><?xml version="1.0" encoding="utf-8"?>
<calcChain xmlns="http://schemas.openxmlformats.org/spreadsheetml/2006/main">
  <c r="C65" i="6" l="1"/>
  <c r="G95" i="6"/>
  <c r="F95" i="6"/>
  <c r="E95" i="6"/>
  <c r="D95" i="6"/>
  <c r="C95" i="6"/>
  <c r="G45" i="6"/>
  <c r="F45" i="6"/>
  <c r="E45" i="6"/>
  <c r="D45" i="6"/>
  <c r="C45" i="6"/>
  <c r="G24" i="6"/>
  <c r="F24" i="6"/>
  <c r="E24" i="6"/>
  <c r="D24" i="6"/>
  <c r="C24" i="6"/>
  <c r="G57" i="6"/>
  <c r="E57" i="6"/>
  <c r="F57" i="6"/>
  <c r="E65" i="6"/>
  <c r="F65" i="6"/>
  <c r="G65" i="6"/>
  <c r="E68" i="6"/>
  <c r="F68" i="6"/>
  <c r="G68" i="6"/>
  <c r="E69" i="6"/>
  <c r="F69" i="6"/>
  <c r="G69" i="6"/>
  <c r="E70" i="6"/>
  <c r="F70" i="6"/>
  <c r="G70" i="6"/>
  <c r="E71" i="6"/>
  <c r="F71" i="6"/>
  <c r="G71" i="6"/>
  <c r="E72" i="6"/>
  <c r="F72" i="6"/>
  <c r="G72" i="6"/>
  <c r="E73" i="6"/>
  <c r="F73" i="6"/>
  <c r="G73" i="6"/>
  <c r="E74" i="6"/>
  <c r="F74" i="6"/>
  <c r="G74" i="6"/>
  <c r="E75" i="6"/>
  <c r="F75" i="6"/>
  <c r="G75" i="6"/>
  <c r="E76" i="6"/>
  <c r="F76" i="6"/>
  <c r="G76" i="6"/>
  <c r="E77" i="6"/>
  <c r="F77" i="6"/>
  <c r="G77" i="6"/>
  <c r="E78" i="6"/>
  <c r="F78" i="6"/>
  <c r="G78" i="6"/>
  <c r="E79" i="6"/>
  <c r="F79" i="6"/>
  <c r="G79" i="6"/>
  <c r="E80" i="6"/>
  <c r="F80" i="6"/>
  <c r="G80" i="6"/>
  <c r="E81" i="6"/>
  <c r="F81" i="6"/>
  <c r="G81" i="6"/>
  <c r="E82" i="6"/>
  <c r="F82" i="6"/>
  <c r="G82" i="6"/>
  <c r="E83" i="6"/>
  <c r="F83" i="6"/>
  <c r="G83" i="6"/>
  <c r="E84" i="6"/>
  <c r="F84" i="6"/>
  <c r="G84" i="6"/>
  <c r="E85" i="6"/>
  <c r="F85" i="6"/>
  <c r="G85" i="6"/>
  <c r="E86" i="6"/>
  <c r="F86" i="6"/>
  <c r="G86" i="6"/>
  <c r="E87" i="6"/>
  <c r="F87" i="6"/>
  <c r="G87" i="6"/>
  <c r="E10" i="6"/>
  <c r="F10" i="6"/>
  <c r="G10" i="6"/>
  <c r="F100" i="6"/>
  <c r="E100" i="6"/>
  <c r="G100" i="6"/>
  <c r="C57" i="6"/>
  <c r="C10" i="6"/>
  <c r="D65" i="6"/>
  <c r="D57" i="6"/>
  <c r="D10" i="6"/>
  <c r="G102" i="6"/>
  <c r="E102" i="6"/>
  <c r="F102" i="6"/>
  <c r="C100" i="6"/>
  <c r="D100" i="6"/>
  <c r="F104" i="6"/>
  <c r="G104" i="6"/>
  <c r="E104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D102" i="6"/>
  <c r="D104" i="6"/>
  <c r="C47" i="6"/>
  <c r="D84" i="6"/>
  <c r="D68" i="6"/>
  <c r="D77" i="6"/>
  <c r="D74" i="6"/>
  <c r="D75" i="6"/>
  <c r="D72" i="6"/>
  <c r="D81" i="6"/>
  <c r="D78" i="6"/>
  <c r="D79" i="6"/>
  <c r="D76" i="6"/>
  <c r="D85" i="6"/>
  <c r="D69" i="6"/>
  <c r="D82" i="6"/>
  <c r="D83" i="6"/>
  <c r="D80" i="6"/>
  <c r="D73" i="6"/>
  <c r="D86" i="6"/>
  <c r="D70" i="6"/>
  <c r="D87" i="6"/>
  <c r="D71" i="6"/>
  <c r="D47" i="6"/>
  <c r="C102" i="6"/>
  <c r="C104" i="6"/>
</calcChain>
</file>

<file path=xl/sharedStrings.xml><?xml version="1.0" encoding="utf-8"?>
<sst xmlns="http://schemas.openxmlformats.org/spreadsheetml/2006/main" count="76" uniqueCount="76">
  <si>
    <t>Tall i hele tusen</t>
  </si>
  <si>
    <t>Barnehage</t>
  </si>
  <si>
    <t>Grunnskole</t>
  </si>
  <si>
    <t>Johannes læringssenter</t>
  </si>
  <si>
    <t>Ungdom og fritid</t>
  </si>
  <si>
    <t>Helsestasjon og skolehelsetjenesten</t>
  </si>
  <si>
    <t>Fysio- og ergoterapitjenesten</t>
  </si>
  <si>
    <t>Stavanger legevakt</t>
  </si>
  <si>
    <t>Arbeidstreningsseksjonen</t>
  </si>
  <si>
    <t>Rehabiliteringsseksjonen</t>
  </si>
  <si>
    <t>Tekniske hjemmetjenester</t>
  </si>
  <si>
    <t>Bymiljø og utbygging</t>
  </si>
  <si>
    <t>Park og vei</t>
  </si>
  <si>
    <t>Idrett</t>
  </si>
  <si>
    <t>Miljø</t>
  </si>
  <si>
    <t>Byggesaksavdelingen</t>
  </si>
  <si>
    <t>Planavdelinger</t>
  </si>
  <si>
    <t>Rådmann, stab og støttefunksjoner</t>
  </si>
  <si>
    <t>Rådmann</t>
  </si>
  <si>
    <t>Næring</t>
  </si>
  <si>
    <t>Kommuneadvokat</t>
  </si>
  <si>
    <t>Politisk sekretariat</t>
  </si>
  <si>
    <t>Sum Rådmann, stab og støttefunksjoner</t>
  </si>
  <si>
    <t>Stavanger kulturskole</t>
  </si>
  <si>
    <t>Pedagogisk-psykologisk tjeneste</t>
  </si>
  <si>
    <t>NAV</t>
  </si>
  <si>
    <t>Alders- og sykehjem</t>
  </si>
  <si>
    <t>Flyktningseksjonen</t>
  </si>
  <si>
    <t>EMbo</t>
  </si>
  <si>
    <t>Dagsenter og avlastningsseksjonen</t>
  </si>
  <si>
    <t>Krisesenteret i Stavanger</t>
  </si>
  <si>
    <t>Sentrale midler levekår</t>
  </si>
  <si>
    <t>Sentrale midler legetjeneste</t>
  </si>
  <si>
    <t>Stab Bymiljø og utbygging</t>
  </si>
  <si>
    <t>Vannverket</t>
  </si>
  <si>
    <t>Avløpsverket</t>
  </si>
  <si>
    <t>Renovasjon</t>
  </si>
  <si>
    <t>Plan og anlegg</t>
  </si>
  <si>
    <t>Sum Bymiljø og utbygging</t>
  </si>
  <si>
    <t>Sum totalt</t>
  </si>
  <si>
    <t>Felles inntekter og utgifter</t>
  </si>
  <si>
    <t>Helsehuset i Stavanger</t>
  </si>
  <si>
    <t>Budsjettskjema 1b - netto drift</t>
  </si>
  <si>
    <t>Budsjettforslag 2018</t>
  </si>
  <si>
    <t>Felles kostnader</t>
  </si>
  <si>
    <t>Sum fordelt til drift</t>
  </si>
  <si>
    <t>Sum drift</t>
  </si>
  <si>
    <t>Stavanger eiendom</t>
  </si>
  <si>
    <t>Budsjettforslag 2019</t>
  </si>
  <si>
    <t>Budsjettforslag 2020</t>
  </si>
  <si>
    <t>Boligkontoret</t>
  </si>
  <si>
    <t>Oppvekst og utdanning</t>
  </si>
  <si>
    <t>Stab Oppvekst og utdanning</t>
  </si>
  <si>
    <t>Ressurssenter for styrket barnehagetilbud</t>
  </si>
  <si>
    <t>Barnevernstjenesten</t>
  </si>
  <si>
    <t>Helse og velferd</t>
  </si>
  <si>
    <t>Hjemmebaserte tjenester</t>
  </si>
  <si>
    <t>Bofellesskap</t>
  </si>
  <si>
    <t>Helse- og sosialkontor</t>
  </si>
  <si>
    <t>Stab helse og velferd</t>
  </si>
  <si>
    <t>Juridisk</t>
  </si>
  <si>
    <t>Samfunnsutvikling</t>
  </si>
  <si>
    <t>Sum Samfunnsutvikling</t>
  </si>
  <si>
    <t>Innbyggerdialog, kultur og næring</t>
  </si>
  <si>
    <t>Kommunikasjon</t>
  </si>
  <si>
    <t>Kultur</t>
  </si>
  <si>
    <t>Servicetorg</t>
  </si>
  <si>
    <t>Stab samfunnsutvikling</t>
  </si>
  <si>
    <t>Vedtatt budsjett 2017</t>
  </si>
  <si>
    <t>Budsjettforslag 2021</t>
  </si>
  <si>
    <t>Smartby</t>
  </si>
  <si>
    <t>Beredskap</t>
  </si>
  <si>
    <t>Sum Oppvekst og utdanning</t>
  </si>
  <si>
    <t>Sum Helse og velferd</t>
  </si>
  <si>
    <t>Sum Innbyggerdialog, kultur og næring</t>
  </si>
  <si>
    <t>Stab og støtte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</si>
</sst>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#,##0_ ;[Red]\-#,##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theme="1"/>
      <name val="Calibri"/>
      <family val="2"/>
      <scheme val="minor"/>
    </font>
    <font>
      <sz val="9"/>
      <color theme="1" tint="0.249977111117893"/>
      <name val="Arial"/>
      <family val="2"/>
    </font>
    <font>
      <b/>
      <sz val="9"/>
      <color rgb="FF009CDE"/>
      <name val="Arial"/>
      <family val="2"/>
    </font>
    <font>
      <b/>
      <sz val="9"/>
      <color theme="1" tint="0.249977111117893"/>
      <name val="Arial"/>
      <family val="2"/>
    </font>
    <font>
      <sz val="18"/>
      <color rgb="FF00B0F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4" fontId="8" fillId="2" borderId="4" xfId="1" applyNumberFormat="1" applyFont="1" applyFill="1" applyBorder="1"/>
    <xf numFmtId="164" fontId="3" fillId="0" borderId="0" xfId="1" applyNumberFormat="1" applyFont="1" applyBorder="1"/>
    <xf numFmtId="0" fontId="7" fillId="0" borderId="2" xfId="0" applyFont="1" applyBorder="1" applyAlignment="1">
      <alignment horizontal="left" indent="1"/>
    </xf>
    <xf numFmtId="164" fontId="0" fillId="0" borderId="0" xfId="0" applyNumberFormat="1"/>
    <xf numFmtId="0" fontId="8" fillId="2" borderId="6" xfId="0" applyFont="1" applyFill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8" fillId="2" borderId="6" xfId="0" applyFont="1" applyFill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2" borderId="2" xfId="0" applyFont="1" applyFill="1" applyBorder="1" applyAlignment="1">
      <alignment horizontal="left" indent="1"/>
    </xf>
    <xf numFmtId="0" fontId="1" fillId="0" borderId="8" xfId="0" applyFont="1" applyFill="1" applyBorder="1"/>
    <xf numFmtId="0" fontId="1" fillId="0" borderId="0" xfId="0" applyFont="1" applyFill="1"/>
    <xf numFmtId="0" fontId="2" fillId="0" borderId="7" xfId="0" applyFont="1" applyFill="1" applyBorder="1" applyAlignment="1">
      <alignment horizontal="left" indent="1"/>
    </xf>
    <xf numFmtId="164" fontId="3" fillId="0" borderId="0" xfId="1" applyNumberFormat="1" applyFont="1" applyFill="1" applyBorder="1"/>
    <xf numFmtId="0" fontId="2" fillId="0" borderId="0" xfId="0" applyFont="1" applyFill="1" applyBorder="1" applyAlignment="1">
      <alignment horizontal="left" indent="1"/>
    </xf>
    <xf numFmtId="165" fontId="6" fillId="0" borderId="1" xfId="1" applyNumberFormat="1" applyFont="1" applyBorder="1"/>
    <xf numFmtId="165" fontId="6" fillId="0" borderId="5" xfId="1" applyNumberFormat="1" applyFont="1" applyBorder="1"/>
    <xf numFmtId="165" fontId="8" fillId="2" borderId="4" xfId="1" applyNumberFormat="1" applyFont="1" applyFill="1" applyBorder="1"/>
    <xf numFmtId="165" fontId="3" fillId="0" borderId="0" xfId="1" applyNumberFormat="1" applyFont="1" applyBorder="1"/>
    <xf numFmtId="165" fontId="3" fillId="0" borderId="1" xfId="1" applyNumberFormat="1" applyFont="1" applyBorder="1"/>
    <xf numFmtId="165" fontId="3" fillId="0" borderId="7" xfId="1" applyNumberFormat="1" applyFont="1" applyFill="1" applyBorder="1"/>
    <xf numFmtId="165" fontId="3" fillId="0" borderId="0" xfId="1" applyNumberFormat="1" applyFont="1" applyFill="1" applyBorder="1"/>
    <xf numFmtId="0" fontId="6" fillId="0" borderId="8" xfId="0" applyFont="1" applyBorder="1" applyAlignment="1">
      <alignment horizontal="left" indent="1"/>
    </xf>
    <xf numFmtId="165" fontId="6" fillId="0" borderId="9" xfId="1" applyNumberFormat="1" applyFont="1" applyBorder="1"/>
    <xf numFmtId="164" fontId="0" fillId="0" borderId="0" xfId="1" applyNumberFormat="1" applyFont="1"/>
    <xf numFmtId="0" fontId="9" fillId="0" borderId="0" xfId="0" applyFont="1" applyAlignment="1">
      <alignment horizontal="left"/>
    </xf>
    <xf numFmtId="166" fontId="6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64A70B"/>
      <color rgb="FF009C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B1:O108"/>
  <sheetViews>
    <sheetView showGridLines="0" tabSelected="1" topLeftCell="A16" workbookViewId="0">
      <selection activeCell="J48" sqref="J48"/>
    </sheetView>
  </sheetViews>
  <sheetFormatPr baseColWidth="10" defaultRowHeight="15" x14ac:dyDescent="0.25"/>
  <cols>
    <col min="1" max="1" width="2.42578125" customWidth="1"/>
    <col min="2" max="2" width="50.7109375" customWidth="1"/>
    <col min="3" max="3" width="18.7109375" customWidth="1"/>
    <col min="4" max="7" width="20.42578125" customWidth="1"/>
    <col min="9" max="9" width="3" customWidth="1"/>
    <col min="10" max="10" width="12.42578125" bestFit="1" customWidth="1"/>
    <col min="11" max="11" width="12.42578125" customWidth="1"/>
    <col min="12" max="13" width="12.42578125" bestFit="1" customWidth="1"/>
  </cols>
  <sheetData>
    <row r="1" spans="2:15" s="1" customFormat="1" ht="14.25" x14ac:dyDescent="0.2"/>
    <row r="2" spans="2:15" s="1" customFormat="1" ht="23.25" x14ac:dyDescent="0.35">
      <c r="B2" s="30" t="s">
        <v>42</v>
      </c>
      <c r="C2" s="30"/>
      <c r="D2" s="30"/>
      <c r="E2" s="30"/>
    </row>
    <row r="3" spans="2:15" s="1" customFormat="1" x14ac:dyDescent="0.25">
      <c r="L3"/>
      <c r="M3"/>
      <c r="N3"/>
      <c r="O3"/>
    </row>
    <row r="4" spans="2:15" s="1" customFormat="1" ht="27.75" customHeight="1" x14ac:dyDescent="0.25">
      <c r="B4" s="14" t="s">
        <v>0</v>
      </c>
      <c r="C4" s="4" t="s">
        <v>68</v>
      </c>
      <c r="D4" s="4" t="s">
        <v>43</v>
      </c>
      <c r="E4" s="4" t="s">
        <v>48</v>
      </c>
      <c r="F4" s="4" t="s">
        <v>49</v>
      </c>
      <c r="G4" s="4" t="s">
        <v>69</v>
      </c>
      <c r="L4"/>
      <c r="M4"/>
      <c r="N4"/>
      <c r="O4"/>
    </row>
    <row r="5" spans="2:15" s="1" customFormat="1" ht="6" customHeight="1" x14ac:dyDescent="0.25">
      <c r="B5" s="13"/>
      <c r="C5" s="6"/>
      <c r="D5" s="6"/>
      <c r="E5" s="6"/>
      <c r="F5" s="6"/>
      <c r="G5" s="6"/>
      <c r="L5"/>
      <c r="M5"/>
      <c r="N5"/>
      <c r="O5"/>
    </row>
    <row r="6" spans="2:15" s="1" customFormat="1" x14ac:dyDescent="0.25">
      <c r="B6" s="7" t="s">
        <v>17</v>
      </c>
      <c r="C6" s="3"/>
      <c r="D6" s="2"/>
      <c r="E6" s="2"/>
      <c r="F6" s="2"/>
      <c r="G6" s="2"/>
      <c r="L6"/>
      <c r="M6"/>
      <c r="N6"/>
      <c r="O6"/>
    </row>
    <row r="7" spans="2:15" s="1" customFormat="1" x14ac:dyDescent="0.25">
      <c r="B7" s="10" t="s">
        <v>18</v>
      </c>
      <c r="C7" s="20">
        <v>9027</v>
      </c>
      <c r="D7" s="20">
        <v>9027</v>
      </c>
      <c r="E7" s="20">
        <v>9027</v>
      </c>
      <c r="F7" s="20">
        <v>9027</v>
      </c>
      <c r="G7" s="20">
        <v>9027</v>
      </c>
      <c r="L7"/>
      <c r="M7"/>
      <c r="N7"/>
      <c r="O7"/>
    </row>
    <row r="8" spans="2:15" s="1" customFormat="1" x14ac:dyDescent="0.25">
      <c r="B8" s="10" t="s">
        <v>75</v>
      </c>
      <c r="C8" s="20">
        <v>253264</v>
      </c>
      <c r="D8" s="20">
        <v>275539</v>
      </c>
      <c r="E8" s="20">
        <v>284074</v>
      </c>
      <c r="F8" s="20">
        <v>274074</v>
      </c>
      <c r="G8" s="20">
        <v>274074</v>
      </c>
      <c r="L8"/>
      <c r="M8"/>
      <c r="N8"/>
      <c r="O8"/>
    </row>
    <row r="9" spans="2:15" s="1" customFormat="1" x14ac:dyDescent="0.25">
      <c r="B9" s="10" t="s">
        <v>20</v>
      </c>
      <c r="C9" s="20">
        <v>5652</v>
      </c>
      <c r="D9" s="20">
        <v>5727</v>
      </c>
      <c r="E9" s="20">
        <v>5727</v>
      </c>
      <c r="F9" s="20">
        <v>5727</v>
      </c>
      <c r="G9" s="20">
        <v>5727</v>
      </c>
      <c r="L9"/>
      <c r="M9"/>
      <c r="N9"/>
      <c r="O9"/>
    </row>
    <row r="10" spans="2:15" s="1" customFormat="1" x14ac:dyDescent="0.25">
      <c r="B10" s="11" t="s">
        <v>22</v>
      </c>
      <c r="C10" s="22">
        <f>SUM(C7:C9)</f>
        <v>267943</v>
      </c>
      <c r="D10" s="22">
        <f>SUM(D7:D9)</f>
        <v>290293</v>
      </c>
      <c r="E10" s="22">
        <f>SUM(E7:E9)</f>
        <v>298828</v>
      </c>
      <c r="F10" s="22">
        <f>SUM(F7:F9)</f>
        <v>288828</v>
      </c>
      <c r="G10" s="22">
        <f>SUM(G7:G9)</f>
        <v>288828</v>
      </c>
      <c r="L10"/>
      <c r="M10"/>
      <c r="N10"/>
      <c r="O10"/>
    </row>
    <row r="11" spans="2:15" s="1" customFormat="1" ht="6" customHeight="1" x14ac:dyDescent="0.25">
      <c r="B11" s="13"/>
      <c r="C11" s="23"/>
      <c r="D11" s="23"/>
      <c r="E11" s="23"/>
      <c r="F11" s="23"/>
      <c r="G11" s="23"/>
      <c r="L11"/>
      <c r="M11"/>
      <c r="N11"/>
      <c r="O11"/>
    </row>
    <row r="12" spans="2:15" s="1" customFormat="1" x14ac:dyDescent="0.25">
      <c r="B12" s="7" t="s">
        <v>51</v>
      </c>
      <c r="C12" s="24"/>
      <c r="D12" s="24"/>
      <c r="E12" s="24"/>
      <c r="F12" s="24"/>
      <c r="G12" s="24"/>
      <c r="L12"/>
      <c r="M12"/>
      <c r="N12"/>
      <c r="O12"/>
    </row>
    <row r="13" spans="2:15" s="1" customFormat="1" x14ac:dyDescent="0.25">
      <c r="B13" s="10" t="s">
        <v>52</v>
      </c>
      <c r="C13" s="20">
        <v>42554</v>
      </c>
      <c r="D13" s="20">
        <v>43454</v>
      </c>
      <c r="E13" s="20">
        <v>43454</v>
      </c>
      <c r="F13" s="20">
        <v>43454</v>
      </c>
      <c r="G13" s="20">
        <v>43454</v>
      </c>
      <c r="L13"/>
      <c r="M13"/>
      <c r="N13"/>
      <c r="O13"/>
    </row>
    <row r="14" spans="2:15" s="1" customFormat="1" x14ac:dyDescent="0.25">
      <c r="B14" s="10" t="s">
        <v>1</v>
      </c>
      <c r="C14" s="20">
        <v>985854</v>
      </c>
      <c r="D14" s="20">
        <v>987704</v>
      </c>
      <c r="E14" s="20">
        <v>985504</v>
      </c>
      <c r="F14" s="20">
        <v>983854</v>
      </c>
      <c r="G14" s="20">
        <v>983854</v>
      </c>
      <c r="L14"/>
      <c r="M14"/>
      <c r="N14"/>
      <c r="O14"/>
    </row>
    <row r="15" spans="2:15" s="1" customFormat="1" x14ac:dyDescent="0.25">
      <c r="B15" s="10" t="s">
        <v>2</v>
      </c>
      <c r="C15" s="20">
        <v>1207154</v>
      </c>
      <c r="D15" s="20">
        <v>1248154</v>
      </c>
      <c r="E15" s="20">
        <v>1245354</v>
      </c>
      <c r="F15" s="20">
        <v>1245354</v>
      </c>
      <c r="G15" s="20">
        <v>1246174</v>
      </c>
      <c r="L15"/>
      <c r="M15"/>
      <c r="N15"/>
      <c r="O15"/>
    </row>
    <row r="16" spans="2:15" s="1" customFormat="1" x14ac:dyDescent="0.25">
      <c r="B16" s="10" t="s">
        <v>3</v>
      </c>
      <c r="C16" s="20">
        <v>144037</v>
      </c>
      <c r="D16" s="20">
        <v>170734</v>
      </c>
      <c r="E16" s="20">
        <v>170234</v>
      </c>
      <c r="F16" s="20">
        <v>157234</v>
      </c>
      <c r="G16" s="20">
        <v>157234</v>
      </c>
      <c r="L16"/>
      <c r="M16"/>
      <c r="N16"/>
      <c r="O16"/>
    </row>
    <row r="17" spans="2:15" s="1" customFormat="1" x14ac:dyDescent="0.25">
      <c r="B17" s="10" t="s">
        <v>23</v>
      </c>
      <c r="C17" s="20">
        <v>35810</v>
      </c>
      <c r="D17" s="20">
        <v>37470</v>
      </c>
      <c r="E17" s="20">
        <v>37470</v>
      </c>
      <c r="F17" s="20">
        <v>37470</v>
      </c>
      <c r="G17" s="20">
        <v>37470</v>
      </c>
      <c r="L17"/>
      <c r="M17"/>
      <c r="N17"/>
      <c r="O17"/>
    </row>
    <row r="18" spans="2:15" s="1" customFormat="1" x14ac:dyDescent="0.25">
      <c r="B18" s="10" t="s">
        <v>24</v>
      </c>
      <c r="C18" s="20">
        <v>41647</v>
      </c>
      <c r="D18" s="20">
        <v>44397</v>
      </c>
      <c r="E18" s="20">
        <v>43397</v>
      </c>
      <c r="F18" s="20">
        <v>43397</v>
      </c>
      <c r="G18" s="20">
        <v>43397</v>
      </c>
      <c r="L18"/>
      <c r="M18"/>
      <c r="N18"/>
      <c r="O18"/>
    </row>
    <row r="19" spans="2:15" s="1" customFormat="1" x14ac:dyDescent="0.25">
      <c r="B19" s="10" t="s">
        <v>53</v>
      </c>
      <c r="C19" s="20">
        <v>79820</v>
      </c>
      <c r="D19" s="20">
        <v>82100</v>
      </c>
      <c r="E19" s="20">
        <v>82100</v>
      </c>
      <c r="F19" s="20">
        <v>82100</v>
      </c>
      <c r="G19" s="20">
        <v>82100</v>
      </c>
      <c r="L19"/>
      <c r="M19"/>
      <c r="N19"/>
      <c r="O19"/>
    </row>
    <row r="20" spans="2:15" s="1" customFormat="1" x14ac:dyDescent="0.25">
      <c r="B20" s="10" t="s">
        <v>4</v>
      </c>
      <c r="C20" s="20">
        <v>65711</v>
      </c>
      <c r="D20" s="20">
        <v>68191</v>
      </c>
      <c r="E20" s="20">
        <v>69061</v>
      </c>
      <c r="F20" s="20">
        <v>68931</v>
      </c>
      <c r="G20" s="20">
        <v>68931</v>
      </c>
      <c r="L20"/>
      <c r="M20"/>
      <c r="N20"/>
      <c r="O20"/>
    </row>
    <row r="21" spans="2:15" s="1" customFormat="1" x14ac:dyDescent="0.25">
      <c r="B21" s="10" t="s">
        <v>5</v>
      </c>
      <c r="C21" s="20">
        <v>71326</v>
      </c>
      <c r="D21" s="20">
        <v>74176</v>
      </c>
      <c r="E21" s="20">
        <v>74176</v>
      </c>
      <c r="F21" s="20">
        <v>74176</v>
      </c>
      <c r="G21" s="20">
        <v>74176</v>
      </c>
      <c r="L21"/>
      <c r="M21"/>
      <c r="N21"/>
      <c r="O21"/>
    </row>
    <row r="22" spans="2:15" s="1" customFormat="1" x14ac:dyDescent="0.25">
      <c r="B22" s="10" t="s">
        <v>54</v>
      </c>
      <c r="C22" s="20">
        <v>211631</v>
      </c>
      <c r="D22" s="20">
        <v>225041</v>
      </c>
      <c r="E22" s="20">
        <v>224391</v>
      </c>
      <c r="F22" s="20">
        <v>224641</v>
      </c>
      <c r="G22" s="20">
        <v>224391</v>
      </c>
      <c r="L22"/>
      <c r="M22"/>
      <c r="N22"/>
      <c r="O22"/>
    </row>
    <row r="23" spans="2:15" s="1" customFormat="1" x14ac:dyDescent="0.25">
      <c r="B23" s="10" t="s">
        <v>28</v>
      </c>
      <c r="C23" s="20">
        <v>19046</v>
      </c>
      <c r="D23" s="20">
        <v>84996</v>
      </c>
      <c r="E23" s="20">
        <v>80996</v>
      </c>
      <c r="F23" s="20">
        <v>79996</v>
      </c>
      <c r="G23" s="20">
        <v>79996</v>
      </c>
      <c r="L23"/>
      <c r="M23"/>
      <c r="N23"/>
      <c r="O23"/>
    </row>
    <row r="24" spans="2:15" s="1" customFormat="1" x14ac:dyDescent="0.25">
      <c r="B24" s="11" t="s">
        <v>72</v>
      </c>
      <c r="C24" s="22">
        <f>SUM(C13:C23)</f>
        <v>2904590</v>
      </c>
      <c r="D24" s="22">
        <f>SUM(D13:D23)</f>
        <v>3066417</v>
      </c>
      <c r="E24" s="22">
        <f>SUM(E13:E23)</f>
        <v>3056137</v>
      </c>
      <c r="F24" s="22">
        <f>SUM(F13:F23)</f>
        <v>3040607</v>
      </c>
      <c r="G24" s="22">
        <f>SUM(G13:G23)</f>
        <v>3041177</v>
      </c>
      <c r="L24"/>
      <c r="M24"/>
      <c r="N24"/>
      <c r="O24"/>
    </row>
    <row r="25" spans="2:15" s="1" customFormat="1" ht="6.75" customHeight="1" x14ac:dyDescent="0.25">
      <c r="B25" s="10"/>
      <c r="C25" s="20"/>
      <c r="D25" s="20"/>
      <c r="E25" s="20"/>
      <c r="F25" s="20"/>
      <c r="G25" s="20"/>
      <c r="L25"/>
      <c r="M25"/>
      <c r="N25"/>
      <c r="O25"/>
    </row>
    <row r="26" spans="2:15" s="1" customFormat="1" x14ac:dyDescent="0.25">
      <c r="B26" s="7" t="s">
        <v>55</v>
      </c>
      <c r="C26" s="20"/>
      <c r="D26" s="20"/>
      <c r="E26" s="20"/>
      <c r="F26" s="20"/>
      <c r="G26" s="20"/>
      <c r="L26"/>
      <c r="M26"/>
      <c r="N26"/>
      <c r="O26"/>
    </row>
    <row r="27" spans="2:15" s="1" customFormat="1" x14ac:dyDescent="0.25">
      <c r="B27" s="10" t="s">
        <v>25</v>
      </c>
      <c r="C27" s="20">
        <v>277951</v>
      </c>
      <c r="D27" s="20">
        <v>303251</v>
      </c>
      <c r="E27" s="20">
        <v>297501</v>
      </c>
      <c r="F27" s="20">
        <v>296751</v>
      </c>
      <c r="G27" s="20">
        <v>296751</v>
      </c>
      <c r="L27"/>
      <c r="M27"/>
      <c r="N27"/>
      <c r="O27"/>
    </row>
    <row r="28" spans="2:15" s="1" customFormat="1" x14ac:dyDescent="0.25">
      <c r="B28" s="10" t="s">
        <v>50</v>
      </c>
      <c r="C28" s="20">
        <v>7179</v>
      </c>
      <c r="D28" s="20">
        <v>7579</v>
      </c>
      <c r="E28" s="20">
        <v>7579</v>
      </c>
      <c r="F28" s="20">
        <v>7579</v>
      </c>
      <c r="G28" s="20">
        <v>7579</v>
      </c>
      <c r="L28"/>
      <c r="M28"/>
      <c r="N28"/>
      <c r="O28"/>
    </row>
    <row r="29" spans="2:15" s="1" customFormat="1" x14ac:dyDescent="0.25">
      <c r="B29" s="10" t="s">
        <v>6</v>
      </c>
      <c r="C29" s="20">
        <v>60176</v>
      </c>
      <c r="D29" s="20">
        <v>64316</v>
      </c>
      <c r="E29" s="20">
        <v>63816</v>
      </c>
      <c r="F29" s="20">
        <v>63816</v>
      </c>
      <c r="G29" s="20">
        <v>63816</v>
      </c>
      <c r="L29"/>
      <c r="M29"/>
      <c r="N29"/>
      <c r="O29"/>
    </row>
    <row r="30" spans="2:15" s="1" customFormat="1" x14ac:dyDescent="0.25">
      <c r="B30" s="10" t="s">
        <v>56</v>
      </c>
      <c r="C30" s="20">
        <v>52511</v>
      </c>
      <c r="D30" s="20">
        <v>63521</v>
      </c>
      <c r="E30" s="20">
        <v>66571</v>
      </c>
      <c r="F30" s="20">
        <v>63571</v>
      </c>
      <c r="G30" s="20">
        <v>60571</v>
      </c>
      <c r="L30"/>
      <c r="M30"/>
      <c r="N30"/>
      <c r="O30"/>
    </row>
    <row r="31" spans="2:15" s="1" customFormat="1" x14ac:dyDescent="0.25">
      <c r="B31" s="10" t="s">
        <v>57</v>
      </c>
      <c r="C31" s="20">
        <v>447912</v>
      </c>
      <c r="D31" s="20">
        <v>461512</v>
      </c>
      <c r="E31" s="20">
        <v>469012</v>
      </c>
      <c r="F31" s="20">
        <v>482212</v>
      </c>
      <c r="G31" s="20">
        <v>493912</v>
      </c>
      <c r="L31"/>
      <c r="M31"/>
      <c r="N31"/>
      <c r="O31"/>
    </row>
    <row r="32" spans="2:15" s="1" customFormat="1" x14ac:dyDescent="0.25">
      <c r="B32" s="10" t="s">
        <v>26</v>
      </c>
      <c r="C32" s="20">
        <v>818952</v>
      </c>
      <c r="D32" s="20">
        <v>834452</v>
      </c>
      <c r="E32" s="20">
        <v>832252</v>
      </c>
      <c r="F32" s="20">
        <v>833452</v>
      </c>
      <c r="G32" s="20">
        <v>834652</v>
      </c>
      <c r="L32"/>
      <c r="M32"/>
      <c r="N32"/>
      <c r="O32"/>
    </row>
    <row r="33" spans="2:15" s="1" customFormat="1" x14ac:dyDescent="0.25">
      <c r="B33" s="10" t="s">
        <v>9</v>
      </c>
      <c r="C33" s="20">
        <v>46582</v>
      </c>
      <c r="D33" s="20">
        <v>48482</v>
      </c>
      <c r="E33" s="20">
        <v>48482</v>
      </c>
      <c r="F33" s="20">
        <v>48482</v>
      </c>
      <c r="G33" s="20">
        <v>48482</v>
      </c>
      <c r="L33"/>
      <c r="M33"/>
      <c r="N33"/>
      <c r="O33"/>
    </row>
    <row r="34" spans="2:15" s="1" customFormat="1" x14ac:dyDescent="0.25">
      <c r="B34" s="10" t="s">
        <v>8</v>
      </c>
      <c r="C34" s="20">
        <v>13448</v>
      </c>
      <c r="D34" s="20">
        <v>14748</v>
      </c>
      <c r="E34" s="20">
        <v>15248</v>
      </c>
      <c r="F34" s="20">
        <v>15748</v>
      </c>
      <c r="G34" s="20">
        <v>15748</v>
      </c>
      <c r="L34"/>
      <c r="M34"/>
      <c r="N34"/>
      <c r="O34"/>
    </row>
    <row r="35" spans="2:15" s="1" customFormat="1" x14ac:dyDescent="0.25">
      <c r="B35" s="10" t="s">
        <v>27</v>
      </c>
      <c r="C35" s="20">
        <v>21693</v>
      </c>
      <c r="D35" s="20">
        <v>27093</v>
      </c>
      <c r="E35" s="20">
        <v>22293</v>
      </c>
      <c r="F35" s="20">
        <v>22293</v>
      </c>
      <c r="G35" s="20">
        <v>22293</v>
      </c>
      <c r="L35"/>
      <c r="M35"/>
      <c r="N35"/>
      <c r="O35"/>
    </row>
    <row r="36" spans="2:15" s="1" customFormat="1" x14ac:dyDescent="0.25">
      <c r="B36" s="10" t="s">
        <v>58</v>
      </c>
      <c r="C36" s="20">
        <v>614532</v>
      </c>
      <c r="D36" s="20">
        <v>587596</v>
      </c>
      <c r="E36" s="20">
        <v>587596</v>
      </c>
      <c r="F36" s="20">
        <v>587596</v>
      </c>
      <c r="G36" s="20">
        <v>587596</v>
      </c>
      <c r="L36"/>
      <c r="M36"/>
      <c r="N36"/>
      <c r="O36"/>
    </row>
    <row r="37" spans="2:15" s="1" customFormat="1" x14ac:dyDescent="0.25">
      <c r="B37" s="10" t="s">
        <v>29</v>
      </c>
      <c r="C37" s="20">
        <v>109980</v>
      </c>
      <c r="D37" s="20">
        <v>170816</v>
      </c>
      <c r="E37" s="20">
        <v>170816</v>
      </c>
      <c r="F37" s="20">
        <v>170816</v>
      </c>
      <c r="G37" s="20">
        <v>170816</v>
      </c>
      <c r="L37"/>
      <c r="M37"/>
      <c r="N37"/>
      <c r="O37"/>
    </row>
    <row r="38" spans="2:15" s="1" customFormat="1" x14ac:dyDescent="0.25">
      <c r="B38" s="10" t="s">
        <v>10</v>
      </c>
      <c r="C38" s="20">
        <v>1494</v>
      </c>
      <c r="D38" s="20">
        <v>1594</v>
      </c>
      <c r="E38" s="20">
        <v>1594</v>
      </c>
      <c r="F38" s="20">
        <v>1594</v>
      </c>
      <c r="G38" s="20">
        <v>1594</v>
      </c>
      <c r="L38"/>
      <c r="M38"/>
      <c r="N38"/>
      <c r="O38"/>
    </row>
    <row r="39" spans="2:15" s="1" customFormat="1" x14ac:dyDescent="0.25">
      <c r="B39" s="10" t="s">
        <v>30</v>
      </c>
      <c r="C39" s="20">
        <v>12217</v>
      </c>
      <c r="D39" s="20">
        <v>12417</v>
      </c>
      <c r="E39" s="20">
        <v>12417</v>
      </c>
      <c r="F39" s="20">
        <v>12417</v>
      </c>
      <c r="G39" s="20">
        <v>12417</v>
      </c>
      <c r="L39"/>
      <c r="M39"/>
      <c r="N39"/>
      <c r="O39"/>
    </row>
    <row r="40" spans="2:15" s="1" customFormat="1" x14ac:dyDescent="0.25">
      <c r="B40" s="10" t="s">
        <v>41</v>
      </c>
      <c r="C40" s="20">
        <v>13575</v>
      </c>
      <c r="D40" s="20">
        <v>16575</v>
      </c>
      <c r="E40" s="20">
        <v>17075</v>
      </c>
      <c r="F40" s="20">
        <v>17075</v>
      </c>
      <c r="G40" s="20">
        <v>17075</v>
      </c>
      <c r="L40"/>
      <c r="M40"/>
      <c r="N40"/>
      <c r="O40"/>
    </row>
    <row r="41" spans="2:15" s="1" customFormat="1" x14ac:dyDescent="0.25">
      <c r="B41" s="10" t="s">
        <v>31</v>
      </c>
      <c r="C41" s="31">
        <v>-79940</v>
      </c>
      <c r="D41" s="31">
        <v>-187040</v>
      </c>
      <c r="E41" s="31">
        <v>-207440</v>
      </c>
      <c r="F41" s="31">
        <v>-223640</v>
      </c>
      <c r="G41" s="31">
        <v>-254140</v>
      </c>
      <c r="L41"/>
      <c r="M41"/>
      <c r="N41"/>
      <c r="O41"/>
    </row>
    <row r="42" spans="2:15" s="1" customFormat="1" x14ac:dyDescent="0.25">
      <c r="B42" s="10" t="s">
        <v>32</v>
      </c>
      <c r="C42" s="20">
        <v>70282</v>
      </c>
      <c r="D42" s="20">
        <v>69857</v>
      </c>
      <c r="E42" s="20">
        <v>70057</v>
      </c>
      <c r="F42" s="20">
        <v>70257</v>
      </c>
      <c r="G42" s="20">
        <v>70457</v>
      </c>
      <c r="L42"/>
      <c r="M42"/>
      <c r="N42"/>
      <c r="O42"/>
    </row>
    <row r="43" spans="2:15" s="1" customFormat="1" x14ac:dyDescent="0.25">
      <c r="B43" s="10" t="s">
        <v>59</v>
      </c>
      <c r="C43" s="20">
        <v>28205</v>
      </c>
      <c r="D43" s="20">
        <v>31705</v>
      </c>
      <c r="E43" s="20">
        <v>31705</v>
      </c>
      <c r="F43" s="20">
        <v>31705</v>
      </c>
      <c r="G43" s="20">
        <v>31705</v>
      </c>
      <c r="L43"/>
      <c r="M43"/>
      <c r="N43"/>
      <c r="O43"/>
    </row>
    <row r="44" spans="2:15" s="1" customFormat="1" x14ac:dyDescent="0.25">
      <c r="B44" s="10" t="s">
        <v>7</v>
      </c>
      <c r="C44" s="20">
        <v>47784</v>
      </c>
      <c r="D44" s="20">
        <v>51984</v>
      </c>
      <c r="E44" s="20">
        <v>51984</v>
      </c>
      <c r="F44" s="20">
        <v>51984</v>
      </c>
      <c r="G44" s="20">
        <v>51984</v>
      </c>
      <c r="L44"/>
      <c r="M44"/>
      <c r="N44"/>
      <c r="O44"/>
    </row>
    <row r="45" spans="2:15" s="1" customFormat="1" x14ac:dyDescent="0.25">
      <c r="B45" s="11" t="s">
        <v>73</v>
      </c>
      <c r="C45" s="22">
        <f>SUM(C27:C44)</f>
        <v>2564533</v>
      </c>
      <c r="D45" s="22">
        <f t="shared" ref="D45:G45" si="0">SUM(D27:D44)</f>
        <v>2580458</v>
      </c>
      <c r="E45" s="22">
        <f t="shared" si="0"/>
        <v>2558558</v>
      </c>
      <c r="F45" s="22">
        <f t="shared" si="0"/>
        <v>2553708</v>
      </c>
      <c r="G45" s="22">
        <f t="shared" si="0"/>
        <v>2533308</v>
      </c>
      <c r="L45"/>
      <c r="M45"/>
      <c r="N45"/>
      <c r="O45"/>
    </row>
    <row r="46" spans="2:15" s="1" customFormat="1" ht="6" customHeight="1" x14ac:dyDescent="0.25">
      <c r="B46" s="13"/>
      <c r="C46" s="23"/>
      <c r="D46" s="23"/>
      <c r="E46" s="23"/>
      <c r="F46" s="23"/>
      <c r="G46" s="23"/>
      <c r="L46"/>
      <c r="M46"/>
      <c r="N46"/>
      <c r="O46"/>
    </row>
    <row r="47" spans="2:15" s="1" customFormat="1" x14ac:dyDescent="0.25">
      <c r="B47" s="7" t="s">
        <v>11</v>
      </c>
      <c r="C47" s="24" t="str">
        <f>IFERROR(VLOOKUP(#REF!&amp;$B47,#REF!,COLUMN()-1,FALSE),"")</f>
        <v/>
      </c>
      <c r="D47" s="24" t="str">
        <f>IFERROR(VLOOKUP(#REF!&amp;$B47,#REF!,COLUMN()-1,FALSE),"")</f>
        <v/>
      </c>
      <c r="E47" s="24"/>
      <c r="F47" s="24"/>
      <c r="G47" s="24"/>
      <c r="L47"/>
      <c r="M47"/>
      <c r="N47"/>
      <c r="O47"/>
    </row>
    <row r="48" spans="2:15" s="1" customFormat="1" x14ac:dyDescent="0.25">
      <c r="B48" s="10" t="s">
        <v>33</v>
      </c>
      <c r="C48" s="20">
        <v>6095</v>
      </c>
      <c r="D48" s="20">
        <v>6120</v>
      </c>
      <c r="E48" s="20">
        <v>6120</v>
      </c>
      <c r="F48" s="20">
        <v>6120</v>
      </c>
      <c r="G48" s="20">
        <v>6120</v>
      </c>
      <c r="L48"/>
      <c r="M48"/>
      <c r="N48"/>
      <c r="O48"/>
    </row>
    <row r="49" spans="2:15" s="1" customFormat="1" x14ac:dyDescent="0.25">
      <c r="B49" s="10" t="s">
        <v>47</v>
      </c>
      <c r="C49" s="20">
        <v>251588</v>
      </c>
      <c r="D49" s="20">
        <v>260188</v>
      </c>
      <c r="E49" s="20">
        <v>269588</v>
      </c>
      <c r="F49" s="20">
        <v>273888</v>
      </c>
      <c r="G49" s="20">
        <v>276488</v>
      </c>
      <c r="L49"/>
      <c r="M49"/>
      <c r="N49"/>
      <c r="O49"/>
    </row>
    <row r="50" spans="2:15" s="1" customFormat="1" x14ac:dyDescent="0.25">
      <c r="B50" s="10" t="s">
        <v>12</v>
      </c>
      <c r="C50" s="20">
        <v>146272</v>
      </c>
      <c r="D50" s="20">
        <v>151472</v>
      </c>
      <c r="E50" s="20">
        <v>153822</v>
      </c>
      <c r="F50" s="20">
        <v>156072</v>
      </c>
      <c r="G50" s="20">
        <v>157122</v>
      </c>
      <c r="L50"/>
      <c r="M50"/>
      <c r="N50"/>
      <c r="O50"/>
    </row>
    <row r="51" spans="2:15" s="1" customFormat="1" x14ac:dyDescent="0.25">
      <c r="B51" s="10" t="s">
        <v>13</v>
      </c>
      <c r="C51" s="20">
        <v>85847</v>
      </c>
      <c r="D51" s="20">
        <v>87457</v>
      </c>
      <c r="E51" s="20">
        <v>86057</v>
      </c>
      <c r="F51" s="20">
        <v>85957</v>
      </c>
      <c r="G51" s="20">
        <v>85057</v>
      </c>
      <c r="L51"/>
      <c r="M51"/>
      <c r="N51"/>
      <c r="O51"/>
    </row>
    <row r="52" spans="2:15" s="1" customFormat="1" x14ac:dyDescent="0.25">
      <c r="B52" s="10" t="s">
        <v>34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L52"/>
      <c r="M52"/>
      <c r="N52"/>
      <c r="O52"/>
    </row>
    <row r="53" spans="2:15" s="1" customFormat="1" x14ac:dyDescent="0.25">
      <c r="B53" s="10" t="s">
        <v>35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L53"/>
      <c r="M53"/>
      <c r="N53"/>
      <c r="O53"/>
    </row>
    <row r="54" spans="2:15" s="1" customFormat="1" ht="14.25" x14ac:dyDescent="0.2">
      <c r="B54" s="10" t="s">
        <v>36</v>
      </c>
      <c r="C54" s="20">
        <v>140</v>
      </c>
      <c r="D54" s="20">
        <v>140</v>
      </c>
      <c r="E54" s="20">
        <v>140</v>
      </c>
      <c r="F54" s="20">
        <v>140</v>
      </c>
      <c r="G54" s="20">
        <v>140</v>
      </c>
    </row>
    <row r="55" spans="2:15" s="1" customFormat="1" ht="14.25" x14ac:dyDescent="0.2">
      <c r="B55" s="10" t="s">
        <v>37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2:15" s="1" customFormat="1" ht="14.25" x14ac:dyDescent="0.2">
      <c r="B56" s="10" t="s">
        <v>60</v>
      </c>
      <c r="C56" s="20">
        <v>11366</v>
      </c>
      <c r="D56" s="20">
        <v>11466</v>
      </c>
      <c r="E56" s="20">
        <v>11466</v>
      </c>
      <c r="F56" s="20">
        <v>11466</v>
      </c>
      <c r="G56" s="20">
        <v>11466</v>
      </c>
    </row>
    <row r="57" spans="2:15" s="1" customFormat="1" ht="14.25" x14ac:dyDescent="0.2">
      <c r="B57" s="11" t="s">
        <v>38</v>
      </c>
      <c r="C57" s="22">
        <f>SUM(C48:C56)</f>
        <v>501308</v>
      </c>
      <c r="D57" s="22">
        <f>SUM(D48:D56)</f>
        <v>516843</v>
      </c>
      <c r="E57" s="22">
        <f>SUM(E48:E56)</f>
        <v>527193</v>
      </c>
      <c r="F57" s="22">
        <f>SUM(F48:F56)</f>
        <v>533643</v>
      </c>
      <c r="G57" s="22">
        <f>SUM(G48:G56)</f>
        <v>536393</v>
      </c>
    </row>
    <row r="58" spans="2:15" s="1" customFormat="1" ht="6" customHeight="1" x14ac:dyDescent="0.2">
      <c r="B58" s="13"/>
      <c r="C58" s="23"/>
      <c r="D58" s="23"/>
      <c r="E58" s="23"/>
      <c r="F58" s="23"/>
      <c r="G58" s="23"/>
    </row>
    <row r="59" spans="2:15" s="1" customFormat="1" ht="14.25" x14ac:dyDescent="0.2">
      <c r="B59" s="7" t="s">
        <v>61</v>
      </c>
      <c r="C59" s="24"/>
      <c r="D59" s="24"/>
      <c r="E59" s="24"/>
      <c r="F59" s="24"/>
      <c r="G59" s="24"/>
    </row>
    <row r="60" spans="2:15" s="1" customFormat="1" ht="14.25" x14ac:dyDescent="0.2">
      <c r="B60" s="10" t="s">
        <v>67</v>
      </c>
      <c r="C60" s="20">
        <v>12332</v>
      </c>
      <c r="D60" s="20">
        <v>12172</v>
      </c>
      <c r="E60" s="20">
        <v>12172</v>
      </c>
      <c r="F60" s="20">
        <v>12172</v>
      </c>
      <c r="G60" s="20">
        <v>12172</v>
      </c>
    </row>
    <row r="61" spans="2:15" s="1" customFormat="1" ht="14.25" x14ac:dyDescent="0.2">
      <c r="B61" s="10" t="s">
        <v>71</v>
      </c>
      <c r="C61" s="20">
        <v>5153</v>
      </c>
      <c r="D61" s="20">
        <v>6153</v>
      </c>
      <c r="E61" s="20">
        <v>6153</v>
      </c>
      <c r="F61" s="20">
        <v>6153</v>
      </c>
      <c r="G61" s="20">
        <v>6153</v>
      </c>
    </row>
    <row r="62" spans="2:15" s="1" customFormat="1" ht="14.25" x14ac:dyDescent="0.2">
      <c r="B62" s="10" t="s">
        <v>15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2:15" s="1" customFormat="1" ht="14.25" x14ac:dyDescent="0.2">
      <c r="B63" s="10" t="s">
        <v>16</v>
      </c>
      <c r="C63" s="20">
        <v>34817</v>
      </c>
      <c r="D63" s="20">
        <v>40217</v>
      </c>
      <c r="E63" s="20">
        <v>44217</v>
      </c>
      <c r="F63" s="20">
        <v>42217</v>
      </c>
      <c r="G63" s="20">
        <v>37217</v>
      </c>
    </row>
    <row r="64" spans="2:15" s="1" customFormat="1" ht="14.25" x14ac:dyDescent="0.2">
      <c r="B64" s="12" t="s">
        <v>14</v>
      </c>
      <c r="C64" s="21">
        <v>41</v>
      </c>
      <c r="D64" s="21">
        <v>5616</v>
      </c>
      <c r="E64" s="21">
        <v>1616</v>
      </c>
      <c r="F64" s="21">
        <v>1616</v>
      </c>
      <c r="G64" s="21">
        <v>1616</v>
      </c>
    </row>
    <row r="65" spans="2:14" s="1" customFormat="1" ht="13.5" customHeight="1" x14ac:dyDescent="0.2">
      <c r="B65" s="9" t="s">
        <v>62</v>
      </c>
      <c r="C65" s="22">
        <f>SUM(C60:C64)</f>
        <v>52343</v>
      </c>
      <c r="D65" s="22">
        <f>SUM(D60:D64)</f>
        <v>64158</v>
      </c>
      <c r="E65" s="22">
        <f>SUM(E60:E64)</f>
        <v>64158</v>
      </c>
      <c r="F65" s="22">
        <f>SUM(F60:F64)</f>
        <v>62158</v>
      </c>
      <c r="G65" s="22">
        <f>SUM(G60:G64)</f>
        <v>57158</v>
      </c>
    </row>
    <row r="66" spans="2:14" s="1" customFormat="1" ht="6" customHeight="1" x14ac:dyDescent="0.2">
      <c r="B66" s="13"/>
      <c r="C66" s="23"/>
      <c r="D66" s="23"/>
      <c r="E66" s="23"/>
      <c r="F66" s="23"/>
      <c r="G66" s="23"/>
    </row>
    <row r="67" spans="2:14" hidden="1" x14ac:dyDescent="0.25">
      <c r="B67" s="7" t="s">
        <v>40</v>
      </c>
      <c r="C67" s="24"/>
      <c r="D67" s="24"/>
      <c r="E67" s="24"/>
      <c r="F67" s="24"/>
      <c r="G67" s="24"/>
      <c r="J67" s="1"/>
      <c r="K67" s="1"/>
      <c r="L67" s="1"/>
      <c r="M67" s="1"/>
      <c r="N67" s="1"/>
    </row>
    <row r="68" spans="2:14" ht="15" hidden="1" customHeight="1" x14ac:dyDescent="0.25">
      <c r="B68" s="10" t="e">
        <v>#REF!</v>
      </c>
      <c r="C68" s="20" t="str">
        <f>IFERROR(VLOOKUP(#REF!&amp;$B68,#REF!,COLUMN()-1,FALSE)/1000,"")</f>
        <v/>
      </c>
      <c r="D68" s="20" t="str">
        <f>IFERROR(VLOOKUP(#REF!&amp;$B68,#REF!,COLUMN()-1,FALSE)/1000,"")</f>
        <v/>
      </c>
      <c r="E68" s="20" t="str">
        <f>IFERROR(VLOOKUP(#REF!&amp;$B68,#REF!,COLUMN()-1,FALSE)/1000,"")</f>
        <v/>
      </c>
      <c r="F68" s="20" t="str">
        <f>IFERROR(VLOOKUP(#REF!&amp;$B68,#REF!,COLUMN()-1,FALSE)/1000,"")</f>
        <v/>
      </c>
      <c r="G68" s="20" t="str">
        <f>IFERROR(VLOOKUP(#REF!&amp;$B68,#REF!,COLUMN()-1,FALSE)/1000,"")</f>
        <v/>
      </c>
      <c r="J68" s="1"/>
      <c r="K68" s="1"/>
      <c r="L68" s="1"/>
      <c r="M68" s="1"/>
      <c r="N68" s="1"/>
    </row>
    <row r="69" spans="2:14" ht="15" hidden="1" customHeight="1" x14ac:dyDescent="0.25">
      <c r="B69" s="10" t="e">
        <v>#REF!</v>
      </c>
      <c r="C69" s="20" t="str">
        <f>IFERROR(VLOOKUP(#REF!&amp;$B69,#REF!,COLUMN()-1,FALSE)/1000,"")</f>
        <v/>
      </c>
      <c r="D69" s="20" t="str">
        <f>IFERROR(VLOOKUP(#REF!&amp;$B69,#REF!,COLUMN()-1,FALSE)/1000,"")</f>
        <v/>
      </c>
      <c r="E69" s="20" t="str">
        <f>IFERROR(VLOOKUP(#REF!&amp;$B69,#REF!,COLUMN()-1,FALSE)/1000,"")</f>
        <v/>
      </c>
      <c r="F69" s="20" t="str">
        <f>IFERROR(VLOOKUP(#REF!&amp;$B69,#REF!,COLUMN()-1,FALSE)/1000,"")</f>
        <v/>
      </c>
      <c r="G69" s="20" t="str">
        <f>IFERROR(VLOOKUP(#REF!&amp;$B69,#REF!,COLUMN()-1,FALSE)/1000,"")</f>
        <v/>
      </c>
      <c r="J69" s="1"/>
      <c r="K69" s="1"/>
      <c r="L69" s="1"/>
      <c r="M69" s="1"/>
      <c r="N69" s="1"/>
    </row>
    <row r="70" spans="2:14" ht="15" hidden="1" customHeight="1" x14ac:dyDescent="0.25">
      <c r="B70" s="10" t="e">
        <v>#REF!</v>
      </c>
      <c r="C70" s="20" t="str">
        <f>IFERROR(VLOOKUP(#REF!&amp;$B70,#REF!,COLUMN()-1,FALSE)/1000,"")</f>
        <v/>
      </c>
      <c r="D70" s="20" t="str">
        <f>IFERROR(VLOOKUP(#REF!&amp;$B70,#REF!,COLUMN()-1,FALSE)/1000,"")</f>
        <v/>
      </c>
      <c r="E70" s="20" t="str">
        <f>IFERROR(VLOOKUP(#REF!&amp;$B70,#REF!,COLUMN()-1,FALSE)/1000,"")</f>
        <v/>
      </c>
      <c r="F70" s="20" t="str">
        <f>IFERROR(VLOOKUP(#REF!&amp;$B70,#REF!,COLUMN()-1,FALSE)/1000,"")</f>
        <v/>
      </c>
      <c r="G70" s="20" t="str">
        <f>IFERROR(VLOOKUP(#REF!&amp;$B70,#REF!,COLUMN()-1,FALSE)/1000,"")</f>
        <v/>
      </c>
      <c r="J70" s="1"/>
      <c r="K70" s="1"/>
      <c r="L70" s="1"/>
      <c r="M70" s="1"/>
      <c r="N70" s="1"/>
    </row>
    <row r="71" spans="2:14" ht="15" hidden="1" customHeight="1" x14ac:dyDescent="0.25">
      <c r="B71" s="10" t="e">
        <v>#REF!</v>
      </c>
      <c r="C71" s="20" t="str">
        <f>IFERROR(VLOOKUP(#REF!&amp;$B71,#REF!,COLUMN()-1,FALSE)/1000,"")</f>
        <v/>
      </c>
      <c r="D71" s="20" t="str">
        <f>IFERROR(VLOOKUP(#REF!&amp;$B71,#REF!,COLUMN()-1,FALSE)/1000,"")</f>
        <v/>
      </c>
      <c r="E71" s="20" t="str">
        <f>IFERROR(VLOOKUP(#REF!&amp;$B71,#REF!,COLUMN()-1,FALSE)/1000,"")</f>
        <v/>
      </c>
      <c r="F71" s="20" t="str">
        <f>IFERROR(VLOOKUP(#REF!&amp;$B71,#REF!,COLUMN()-1,FALSE)/1000,"")</f>
        <v/>
      </c>
      <c r="G71" s="20" t="str">
        <f>IFERROR(VLOOKUP(#REF!&amp;$B71,#REF!,COLUMN()-1,FALSE)/1000,"")</f>
        <v/>
      </c>
      <c r="J71" s="1"/>
      <c r="K71" s="1"/>
      <c r="L71" s="1"/>
      <c r="M71" s="1"/>
      <c r="N71" s="1"/>
    </row>
    <row r="72" spans="2:14" ht="15" hidden="1" customHeight="1" x14ac:dyDescent="0.25">
      <c r="B72" s="10" t="e">
        <v>#REF!</v>
      </c>
      <c r="C72" s="20" t="str">
        <f>IFERROR(VLOOKUP(#REF!&amp;$B72,#REF!,COLUMN()-1,FALSE)/1000,"")</f>
        <v/>
      </c>
      <c r="D72" s="20" t="str">
        <f>IFERROR(VLOOKUP(#REF!&amp;$B72,#REF!,COLUMN()-1,FALSE)/1000,"")</f>
        <v/>
      </c>
      <c r="E72" s="20" t="str">
        <f>IFERROR(VLOOKUP(#REF!&amp;$B72,#REF!,COLUMN()-1,FALSE)/1000,"")</f>
        <v/>
      </c>
      <c r="F72" s="20" t="str">
        <f>IFERROR(VLOOKUP(#REF!&amp;$B72,#REF!,COLUMN()-1,FALSE)/1000,"")</f>
        <v/>
      </c>
      <c r="G72" s="20" t="str">
        <f>IFERROR(VLOOKUP(#REF!&amp;$B72,#REF!,COLUMN()-1,FALSE)/1000,"")</f>
        <v/>
      </c>
      <c r="J72" s="1"/>
      <c r="K72" s="1"/>
      <c r="L72" s="1"/>
      <c r="M72" s="1"/>
      <c r="N72" s="1"/>
    </row>
    <row r="73" spans="2:14" ht="15" hidden="1" customHeight="1" x14ac:dyDescent="0.25">
      <c r="B73" s="10" t="e">
        <v>#REF!</v>
      </c>
      <c r="C73" s="20" t="str">
        <f>IFERROR(VLOOKUP(#REF!&amp;$B73,#REF!,COLUMN()-1,FALSE)/1000,"")</f>
        <v/>
      </c>
      <c r="D73" s="20" t="str">
        <f>IFERROR(VLOOKUP(#REF!&amp;$B73,#REF!,COLUMN()-1,FALSE)/1000,"")</f>
        <v/>
      </c>
      <c r="E73" s="20" t="str">
        <f>IFERROR(VLOOKUP(#REF!&amp;$B73,#REF!,COLUMN()-1,FALSE)/1000,"")</f>
        <v/>
      </c>
      <c r="F73" s="20" t="str">
        <f>IFERROR(VLOOKUP(#REF!&amp;$B73,#REF!,COLUMN()-1,FALSE)/1000,"")</f>
        <v/>
      </c>
      <c r="G73" s="20" t="str">
        <f>IFERROR(VLOOKUP(#REF!&amp;$B73,#REF!,COLUMN()-1,FALSE)/1000,"")</f>
        <v/>
      </c>
      <c r="J73" s="1"/>
      <c r="K73" s="1"/>
      <c r="L73" s="1"/>
      <c r="M73" s="1"/>
      <c r="N73" s="1"/>
    </row>
    <row r="74" spans="2:14" ht="15" hidden="1" customHeight="1" x14ac:dyDescent="0.25">
      <c r="B74" s="10" t="e">
        <v>#REF!</v>
      </c>
      <c r="C74" s="20" t="str">
        <f>IFERROR(VLOOKUP(#REF!&amp;$B74,#REF!,COLUMN()-1,FALSE)/1000,"")</f>
        <v/>
      </c>
      <c r="D74" s="20" t="str">
        <f>IFERROR(VLOOKUP(#REF!&amp;$B74,#REF!,COLUMN()-1,FALSE)/1000,"")</f>
        <v/>
      </c>
      <c r="E74" s="20" t="str">
        <f>IFERROR(VLOOKUP(#REF!&amp;$B74,#REF!,COLUMN()-1,FALSE)/1000,"")</f>
        <v/>
      </c>
      <c r="F74" s="20" t="str">
        <f>IFERROR(VLOOKUP(#REF!&amp;$B74,#REF!,COLUMN()-1,FALSE)/1000,"")</f>
        <v/>
      </c>
      <c r="G74" s="20" t="str">
        <f>IFERROR(VLOOKUP(#REF!&amp;$B74,#REF!,COLUMN()-1,FALSE)/1000,"")</f>
        <v/>
      </c>
      <c r="J74" s="1"/>
      <c r="K74" s="1"/>
      <c r="L74" s="1"/>
      <c r="M74" s="1"/>
      <c r="N74" s="1"/>
    </row>
    <row r="75" spans="2:14" ht="15" hidden="1" customHeight="1" x14ac:dyDescent="0.25">
      <c r="B75" s="10" t="e">
        <v>#REF!</v>
      </c>
      <c r="C75" s="20" t="str">
        <f>IFERROR(VLOOKUP(#REF!&amp;$B75,#REF!,COLUMN()-1,FALSE)/1000,"")</f>
        <v/>
      </c>
      <c r="D75" s="20" t="str">
        <f>IFERROR(VLOOKUP(#REF!&amp;$B75,#REF!,COLUMN()-1,FALSE)/1000,"")</f>
        <v/>
      </c>
      <c r="E75" s="20" t="str">
        <f>IFERROR(VLOOKUP(#REF!&amp;$B75,#REF!,COLUMN()-1,FALSE)/1000,"")</f>
        <v/>
      </c>
      <c r="F75" s="20" t="str">
        <f>IFERROR(VLOOKUP(#REF!&amp;$B75,#REF!,COLUMN()-1,FALSE)/1000,"")</f>
        <v/>
      </c>
      <c r="G75" s="20" t="str">
        <f>IFERROR(VLOOKUP(#REF!&amp;$B75,#REF!,COLUMN()-1,FALSE)/1000,"")</f>
        <v/>
      </c>
      <c r="J75" s="1"/>
      <c r="K75" s="1"/>
      <c r="L75" s="1"/>
      <c r="M75" s="1"/>
      <c r="N75" s="1"/>
    </row>
    <row r="76" spans="2:14" ht="15" hidden="1" customHeight="1" x14ac:dyDescent="0.25">
      <c r="B76" s="10" t="e">
        <v>#REF!</v>
      </c>
      <c r="C76" s="20" t="str">
        <f>IFERROR(VLOOKUP(#REF!&amp;$B76,#REF!,COLUMN()-1,FALSE)/1000,"")</f>
        <v/>
      </c>
      <c r="D76" s="20" t="str">
        <f>IFERROR(VLOOKUP(#REF!&amp;$B76,#REF!,COLUMN()-1,FALSE)/1000,"")</f>
        <v/>
      </c>
      <c r="E76" s="20" t="str">
        <f>IFERROR(VLOOKUP(#REF!&amp;$B76,#REF!,COLUMN()-1,FALSE)/1000,"")</f>
        <v/>
      </c>
      <c r="F76" s="20" t="str">
        <f>IFERROR(VLOOKUP(#REF!&amp;$B76,#REF!,COLUMN()-1,FALSE)/1000,"")</f>
        <v/>
      </c>
      <c r="G76" s="20" t="str">
        <f>IFERROR(VLOOKUP(#REF!&amp;$B76,#REF!,COLUMN()-1,FALSE)/1000,"")</f>
        <v/>
      </c>
      <c r="J76" s="1"/>
      <c r="K76" s="1"/>
      <c r="L76" s="1"/>
      <c r="M76" s="1"/>
      <c r="N76" s="1"/>
    </row>
    <row r="77" spans="2:14" ht="15" hidden="1" customHeight="1" x14ac:dyDescent="0.25">
      <c r="B77" s="10" t="e">
        <v>#REF!</v>
      </c>
      <c r="C77" s="20" t="str">
        <f>IFERROR(VLOOKUP(#REF!&amp;$B77,#REF!,COLUMN()-1,FALSE)/1000,"")</f>
        <v/>
      </c>
      <c r="D77" s="20" t="str">
        <f>IFERROR(VLOOKUP(#REF!&amp;$B77,#REF!,COLUMN()-1,FALSE)/1000,"")</f>
        <v/>
      </c>
      <c r="E77" s="20" t="str">
        <f>IFERROR(VLOOKUP(#REF!&amp;$B77,#REF!,COLUMN()-1,FALSE)/1000,"")</f>
        <v/>
      </c>
      <c r="F77" s="20" t="str">
        <f>IFERROR(VLOOKUP(#REF!&amp;$B77,#REF!,COLUMN()-1,FALSE)/1000,"")</f>
        <v/>
      </c>
      <c r="G77" s="20" t="str">
        <f>IFERROR(VLOOKUP(#REF!&amp;$B77,#REF!,COLUMN()-1,FALSE)/1000,"")</f>
        <v/>
      </c>
      <c r="J77" s="1"/>
      <c r="K77" s="1"/>
      <c r="L77" s="1"/>
      <c r="M77" s="1"/>
      <c r="N77" s="1"/>
    </row>
    <row r="78" spans="2:14" ht="15" hidden="1" customHeight="1" x14ac:dyDescent="0.25">
      <c r="B78" s="10" t="e">
        <v>#REF!</v>
      </c>
      <c r="C78" s="20" t="str">
        <f>IFERROR(VLOOKUP(#REF!&amp;$B78,#REF!,COLUMN()-1,FALSE)/1000,"")</f>
        <v/>
      </c>
      <c r="D78" s="20" t="str">
        <f>IFERROR(VLOOKUP(#REF!&amp;$B78,#REF!,COLUMN()-1,FALSE)/1000,"")</f>
        <v/>
      </c>
      <c r="E78" s="20" t="str">
        <f>IFERROR(VLOOKUP(#REF!&amp;$B78,#REF!,COLUMN()-1,FALSE)/1000,"")</f>
        <v/>
      </c>
      <c r="F78" s="20" t="str">
        <f>IFERROR(VLOOKUP(#REF!&amp;$B78,#REF!,COLUMN()-1,FALSE)/1000,"")</f>
        <v/>
      </c>
      <c r="G78" s="20" t="str">
        <f>IFERROR(VLOOKUP(#REF!&amp;$B78,#REF!,COLUMN()-1,FALSE)/1000,"")</f>
        <v/>
      </c>
      <c r="J78" s="1"/>
      <c r="K78" s="1"/>
      <c r="L78" s="1"/>
      <c r="M78" s="1"/>
      <c r="N78" s="1"/>
    </row>
    <row r="79" spans="2:14" ht="15" hidden="1" customHeight="1" x14ac:dyDescent="0.25">
      <c r="B79" s="10" t="e">
        <v>#REF!</v>
      </c>
      <c r="C79" s="20" t="str">
        <f>IFERROR(VLOOKUP(#REF!&amp;$B79,#REF!,COLUMN()-1,FALSE)/1000,"")</f>
        <v/>
      </c>
      <c r="D79" s="20" t="str">
        <f>IFERROR(VLOOKUP(#REF!&amp;$B79,#REF!,COLUMN()-1,FALSE)/1000,"")</f>
        <v/>
      </c>
      <c r="E79" s="20" t="str">
        <f>IFERROR(VLOOKUP(#REF!&amp;$B79,#REF!,COLUMN()-1,FALSE)/1000,"")</f>
        <v/>
      </c>
      <c r="F79" s="20" t="str">
        <f>IFERROR(VLOOKUP(#REF!&amp;$B79,#REF!,COLUMN()-1,FALSE)/1000,"")</f>
        <v/>
      </c>
      <c r="G79" s="20" t="str">
        <f>IFERROR(VLOOKUP(#REF!&amp;$B79,#REF!,COLUMN()-1,FALSE)/1000,"")</f>
        <v/>
      </c>
      <c r="J79" s="1"/>
      <c r="K79" s="1"/>
      <c r="L79" s="1"/>
      <c r="M79" s="1"/>
      <c r="N79" s="1"/>
    </row>
    <row r="80" spans="2:14" ht="15" hidden="1" customHeight="1" x14ac:dyDescent="0.25">
      <c r="B80" s="10" t="e">
        <v>#REF!</v>
      </c>
      <c r="C80" s="20" t="str">
        <f>IFERROR(VLOOKUP(#REF!&amp;$B80,#REF!,COLUMN()-1,FALSE)/1000,"")</f>
        <v/>
      </c>
      <c r="D80" s="20" t="str">
        <f>IFERROR(VLOOKUP(#REF!&amp;$B80,#REF!,COLUMN()-1,FALSE)/1000,"")</f>
        <v/>
      </c>
      <c r="E80" s="20" t="str">
        <f>IFERROR(VLOOKUP(#REF!&amp;$B80,#REF!,COLUMN()-1,FALSE)/1000,"")</f>
        <v/>
      </c>
      <c r="F80" s="20" t="str">
        <f>IFERROR(VLOOKUP(#REF!&amp;$B80,#REF!,COLUMN()-1,FALSE)/1000,"")</f>
        <v/>
      </c>
      <c r="G80" s="20" t="str">
        <f>IFERROR(VLOOKUP(#REF!&amp;$B80,#REF!,COLUMN()-1,FALSE)/1000,"")</f>
        <v/>
      </c>
      <c r="J80" s="1"/>
      <c r="K80" s="1"/>
      <c r="L80" s="1"/>
      <c r="M80" s="1"/>
      <c r="N80" s="1"/>
    </row>
    <row r="81" spans="2:14" ht="15" hidden="1" customHeight="1" x14ac:dyDescent="0.25">
      <c r="B81" s="10" t="e">
        <v>#REF!</v>
      </c>
      <c r="C81" s="20" t="str">
        <f>IFERROR(VLOOKUP(#REF!&amp;$B81,#REF!,COLUMN()-1,FALSE)/1000,"")</f>
        <v/>
      </c>
      <c r="D81" s="20" t="str">
        <f>IFERROR(VLOOKUP(#REF!&amp;$B81,#REF!,COLUMN()-1,FALSE)/1000,"")</f>
        <v/>
      </c>
      <c r="E81" s="20" t="str">
        <f>IFERROR(VLOOKUP(#REF!&amp;$B81,#REF!,COLUMN()-1,FALSE)/1000,"")</f>
        <v/>
      </c>
      <c r="F81" s="20" t="str">
        <f>IFERROR(VLOOKUP(#REF!&amp;$B81,#REF!,COLUMN()-1,FALSE)/1000,"")</f>
        <v/>
      </c>
      <c r="G81" s="20" t="str">
        <f>IFERROR(VLOOKUP(#REF!&amp;$B81,#REF!,COLUMN()-1,FALSE)/1000,"")</f>
        <v/>
      </c>
      <c r="J81" s="1"/>
      <c r="K81" s="1"/>
      <c r="L81" s="1"/>
      <c r="M81" s="1"/>
      <c r="N81" s="1"/>
    </row>
    <row r="82" spans="2:14" ht="15" hidden="1" customHeight="1" x14ac:dyDescent="0.25">
      <c r="B82" s="10" t="e">
        <v>#REF!</v>
      </c>
      <c r="C82" s="20" t="str">
        <f>IFERROR(VLOOKUP(#REF!&amp;$B82,#REF!,COLUMN()-1,FALSE)/1000,"")</f>
        <v/>
      </c>
      <c r="D82" s="20" t="str">
        <f>IFERROR(VLOOKUP(#REF!&amp;$B82,#REF!,COLUMN()-1,FALSE)/1000,"")</f>
        <v/>
      </c>
      <c r="E82" s="20" t="str">
        <f>IFERROR(VLOOKUP(#REF!&amp;$B82,#REF!,COLUMN()-1,FALSE)/1000,"")</f>
        <v/>
      </c>
      <c r="F82" s="20" t="str">
        <f>IFERROR(VLOOKUP(#REF!&amp;$B82,#REF!,COLUMN()-1,FALSE)/1000,"")</f>
        <v/>
      </c>
      <c r="G82" s="20" t="str">
        <f>IFERROR(VLOOKUP(#REF!&amp;$B82,#REF!,COLUMN()-1,FALSE)/1000,"")</f>
        <v/>
      </c>
      <c r="J82" s="1"/>
      <c r="K82" s="1"/>
      <c r="L82" s="1"/>
      <c r="M82" s="1"/>
      <c r="N82" s="1"/>
    </row>
    <row r="83" spans="2:14" ht="15" hidden="1" customHeight="1" x14ac:dyDescent="0.25">
      <c r="B83" s="10" t="e">
        <v>#REF!</v>
      </c>
      <c r="C83" s="20" t="str">
        <f>IFERROR(VLOOKUP(#REF!&amp;$B83,#REF!,COLUMN()-1,FALSE)/1000,"")</f>
        <v/>
      </c>
      <c r="D83" s="20" t="str">
        <f>IFERROR(VLOOKUP(#REF!&amp;$B83,#REF!,COLUMN()-1,FALSE)/1000,"")</f>
        <v/>
      </c>
      <c r="E83" s="20" t="str">
        <f>IFERROR(VLOOKUP(#REF!&amp;$B83,#REF!,COLUMN()-1,FALSE)/1000,"")</f>
        <v/>
      </c>
      <c r="F83" s="20" t="str">
        <f>IFERROR(VLOOKUP(#REF!&amp;$B83,#REF!,COLUMN()-1,FALSE)/1000,"")</f>
        <v/>
      </c>
      <c r="G83" s="20" t="str">
        <f>IFERROR(VLOOKUP(#REF!&amp;$B83,#REF!,COLUMN()-1,FALSE)/1000,"")</f>
        <v/>
      </c>
      <c r="J83" s="1"/>
      <c r="K83" s="1"/>
      <c r="L83" s="1"/>
      <c r="M83" s="1"/>
      <c r="N83" s="1"/>
    </row>
    <row r="84" spans="2:14" ht="15" hidden="1" customHeight="1" x14ac:dyDescent="0.25">
      <c r="B84" s="10" t="e">
        <v>#REF!</v>
      </c>
      <c r="C84" s="20" t="str">
        <f>IFERROR(VLOOKUP(#REF!&amp;$B84,#REF!,COLUMN()-1,FALSE)/1000,"")</f>
        <v/>
      </c>
      <c r="D84" s="20" t="str">
        <f>IFERROR(VLOOKUP(#REF!&amp;$B84,#REF!,COLUMN()-1,FALSE)/1000,"")</f>
        <v/>
      </c>
      <c r="E84" s="20" t="str">
        <f>IFERROR(VLOOKUP(#REF!&amp;$B84,#REF!,COLUMN()-1,FALSE)/1000,"")</f>
        <v/>
      </c>
      <c r="F84" s="20" t="str">
        <f>IFERROR(VLOOKUP(#REF!&amp;$B84,#REF!,COLUMN()-1,FALSE)/1000,"")</f>
        <v/>
      </c>
      <c r="G84" s="20" t="str">
        <f>IFERROR(VLOOKUP(#REF!&amp;$B84,#REF!,COLUMN()-1,FALSE)/1000,"")</f>
        <v/>
      </c>
      <c r="J84" s="1"/>
      <c r="K84" s="1"/>
      <c r="L84" s="1"/>
      <c r="M84" s="1"/>
      <c r="N84" s="1"/>
    </row>
    <row r="85" spans="2:14" ht="15" hidden="1" customHeight="1" x14ac:dyDescent="0.25">
      <c r="B85" s="10" t="e">
        <v>#REF!</v>
      </c>
      <c r="C85" s="20" t="str">
        <f>IFERROR(VLOOKUP(#REF!&amp;$B85,#REF!,COLUMN()-1,FALSE)/1000,"")</f>
        <v/>
      </c>
      <c r="D85" s="20" t="str">
        <f>IFERROR(VLOOKUP(#REF!&amp;$B85,#REF!,COLUMN()-1,FALSE)/1000,"")</f>
        <v/>
      </c>
      <c r="E85" s="20" t="str">
        <f>IFERROR(VLOOKUP(#REF!&amp;$B85,#REF!,COLUMN()-1,FALSE)/1000,"")</f>
        <v/>
      </c>
      <c r="F85" s="20" t="str">
        <f>IFERROR(VLOOKUP(#REF!&amp;$B85,#REF!,COLUMN()-1,FALSE)/1000,"")</f>
        <v/>
      </c>
      <c r="G85" s="20" t="str">
        <f>IFERROR(VLOOKUP(#REF!&amp;$B85,#REF!,COLUMN()-1,FALSE)/1000,"")</f>
        <v/>
      </c>
      <c r="J85" s="1"/>
      <c r="K85" s="1"/>
      <c r="L85" s="1"/>
      <c r="M85" s="1"/>
      <c r="N85" s="1"/>
    </row>
    <row r="86" spans="2:14" ht="15" hidden="1" customHeight="1" x14ac:dyDescent="0.25">
      <c r="B86" s="10" t="e">
        <v>#REF!</v>
      </c>
      <c r="C86" s="20" t="str">
        <f>IFERROR(VLOOKUP(#REF!&amp;$B86,#REF!,COLUMN()-1,FALSE)/1000,"")</f>
        <v/>
      </c>
      <c r="D86" s="20" t="str">
        <f>IFERROR(VLOOKUP(#REF!&amp;$B86,#REF!,COLUMN()-1,FALSE)/1000,"")</f>
        <v/>
      </c>
      <c r="E86" s="20" t="str">
        <f>IFERROR(VLOOKUP(#REF!&amp;$B86,#REF!,COLUMN()-1,FALSE)/1000,"")</f>
        <v/>
      </c>
      <c r="F86" s="20" t="str">
        <f>IFERROR(VLOOKUP(#REF!&amp;$B86,#REF!,COLUMN()-1,FALSE)/1000,"")</f>
        <v/>
      </c>
      <c r="G86" s="20" t="str">
        <f>IFERROR(VLOOKUP(#REF!&amp;$B86,#REF!,COLUMN()-1,FALSE)/1000,"")</f>
        <v/>
      </c>
      <c r="J86" s="1"/>
      <c r="K86" s="1"/>
      <c r="L86" s="1"/>
      <c r="M86" s="1"/>
      <c r="N86" s="1"/>
    </row>
    <row r="87" spans="2:14" ht="15" hidden="1" customHeight="1" x14ac:dyDescent="0.25">
      <c r="B87" s="10" t="e">
        <v>#REF!</v>
      </c>
      <c r="C87" s="20" t="str">
        <f>IFERROR(VLOOKUP(#REF!&amp;$B87,#REF!,COLUMN()-1,FALSE)/1000,"")</f>
        <v/>
      </c>
      <c r="D87" s="20" t="str">
        <f>IFERROR(VLOOKUP(#REF!&amp;$B87,#REF!,COLUMN()-1,FALSE)/1000,"")</f>
        <v/>
      </c>
      <c r="E87" s="20" t="str">
        <f>IFERROR(VLOOKUP(#REF!&amp;$B87,#REF!,COLUMN()-1,FALSE)/1000,"")</f>
        <v/>
      </c>
      <c r="F87" s="20" t="str">
        <f>IFERROR(VLOOKUP(#REF!&amp;$B87,#REF!,COLUMN()-1,FALSE)/1000,"")</f>
        <v/>
      </c>
      <c r="G87" s="20" t="str">
        <f>IFERROR(VLOOKUP(#REF!&amp;$B87,#REF!,COLUMN()-1,FALSE)/1000,"")</f>
        <v/>
      </c>
      <c r="J87" s="1"/>
      <c r="K87" s="1"/>
      <c r="L87" s="1"/>
      <c r="M87" s="1"/>
      <c r="N87" s="1"/>
    </row>
    <row r="88" spans="2:14" ht="15" customHeight="1" x14ac:dyDescent="0.25">
      <c r="B88" s="7" t="s">
        <v>63</v>
      </c>
      <c r="C88" s="24"/>
      <c r="D88" s="24"/>
      <c r="E88" s="24"/>
      <c r="F88" s="24"/>
      <c r="G88" s="24"/>
      <c r="J88" s="1"/>
      <c r="K88" s="1"/>
      <c r="L88" s="1"/>
      <c r="M88" s="1"/>
      <c r="N88" s="1"/>
    </row>
    <row r="89" spans="2:14" ht="15" customHeight="1" x14ac:dyDescent="0.25">
      <c r="B89" s="10" t="s">
        <v>64</v>
      </c>
      <c r="C89" s="20">
        <v>7774</v>
      </c>
      <c r="D89" s="20">
        <v>8444</v>
      </c>
      <c r="E89" s="20">
        <v>8444</v>
      </c>
      <c r="F89" s="20">
        <v>8444</v>
      </c>
      <c r="G89" s="20">
        <v>8444</v>
      </c>
      <c r="J89" s="1"/>
      <c r="K89" s="1"/>
      <c r="L89" s="1"/>
      <c r="M89" s="1"/>
      <c r="N89" s="1"/>
    </row>
    <row r="90" spans="2:14" ht="15" customHeight="1" x14ac:dyDescent="0.25">
      <c r="B90" s="10" t="s">
        <v>19</v>
      </c>
      <c r="C90" s="20">
        <v>9874</v>
      </c>
      <c r="D90" s="20">
        <v>12433</v>
      </c>
      <c r="E90" s="20">
        <v>12433</v>
      </c>
      <c r="F90" s="20">
        <v>12433</v>
      </c>
      <c r="G90" s="20">
        <v>14933</v>
      </c>
      <c r="J90" s="1"/>
      <c r="K90" s="1"/>
      <c r="L90" s="1"/>
      <c r="M90" s="1"/>
      <c r="N90" s="1"/>
    </row>
    <row r="91" spans="2:14" ht="15" customHeight="1" x14ac:dyDescent="0.25">
      <c r="B91" s="10" t="s">
        <v>21</v>
      </c>
      <c r="C91" s="20">
        <v>10073</v>
      </c>
      <c r="D91" s="20">
        <v>10233</v>
      </c>
      <c r="E91" s="20">
        <v>10233</v>
      </c>
      <c r="F91" s="20">
        <v>10233</v>
      </c>
      <c r="G91" s="20">
        <v>10233</v>
      </c>
      <c r="J91" s="1"/>
      <c r="K91" s="1"/>
      <c r="L91" s="1"/>
      <c r="M91" s="1"/>
      <c r="N91" s="1"/>
    </row>
    <row r="92" spans="2:14" ht="15" customHeight="1" x14ac:dyDescent="0.25">
      <c r="B92" s="10" t="s">
        <v>65</v>
      </c>
      <c r="C92" s="20">
        <v>160376</v>
      </c>
      <c r="D92" s="20">
        <v>165976</v>
      </c>
      <c r="E92" s="20">
        <v>164206</v>
      </c>
      <c r="F92" s="20">
        <v>164206</v>
      </c>
      <c r="G92" s="20">
        <v>164206</v>
      </c>
      <c r="J92" s="1"/>
      <c r="K92" s="1"/>
      <c r="L92" s="1"/>
      <c r="M92" s="1"/>
      <c r="N92" s="1"/>
    </row>
    <row r="93" spans="2:14" ht="15" customHeight="1" x14ac:dyDescent="0.25">
      <c r="B93" s="10" t="s">
        <v>66</v>
      </c>
      <c r="C93" s="20">
        <v>11905</v>
      </c>
      <c r="D93" s="20">
        <v>10905</v>
      </c>
      <c r="E93" s="20">
        <v>10905</v>
      </c>
      <c r="F93" s="20">
        <v>10905</v>
      </c>
      <c r="G93" s="20">
        <v>10905</v>
      </c>
      <c r="J93" s="1"/>
      <c r="K93" s="1"/>
      <c r="L93" s="1"/>
      <c r="M93" s="1"/>
      <c r="N93" s="1"/>
    </row>
    <row r="94" spans="2:14" ht="15" customHeight="1" x14ac:dyDescent="0.25">
      <c r="B94" s="12" t="s">
        <v>70</v>
      </c>
      <c r="C94" s="21">
        <v>0</v>
      </c>
      <c r="D94" s="21">
        <v>7000</v>
      </c>
      <c r="E94" s="21">
        <v>7000</v>
      </c>
      <c r="F94" s="21">
        <v>7000</v>
      </c>
      <c r="G94" s="21">
        <v>7000</v>
      </c>
      <c r="J94" s="1"/>
      <c r="K94" s="1"/>
      <c r="L94" s="1"/>
      <c r="M94" s="1"/>
      <c r="N94" s="1"/>
    </row>
    <row r="95" spans="2:14" ht="15" customHeight="1" x14ac:dyDescent="0.25">
      <c r="B95" s="11" t="s">
        <v>74</v>
      </c>
      <c r="C95" s="22">
        <f>SUM(C89:C94)</f>
        <v>200002</v>
      </c>
      <c r="D95" s="22">
        <f t="shared" ref="D95:G95" si="1">SUM(D89:D94)</f>
        <v>214991</v>
      </c>
      <c r="E95" s="22">
        <f t="shared" si="1"/>
        <v>213221</v>
      </c>
      <c r="F95" s="22">
        <f t="shared" si="1"/>
        <v>213221</v>
      </c>
      <c r="G95" s="22">
        <f t="shared" si="1"/>
        <v>215721</v>
      </c>
      <c r="J95" s="1"/>
      <c r="K95" s="1"/>
      <c r="L95" s="1"/>
      <c r="M95" s="1"/>
      <c r="N95" s="1"/>
    </row>
    <row r="96" spans="2:14" ht="15" customHeight="1" x14ac:dyDescent="0.25">
      <c r="B96" s="27"/>
      <c r="C96" s="28"/>
      <c r="D96" s="28"/>
      <c r="E96" s="28"/>
      <c r="F96" s="28"/>
      <c r="G96" s="28"/>
      <c r="J96" s="1"/>
      <c r="K96" s="1"/>
      <c r="L96" s="1"/>
      <c r="M96" s="1"/>
      <c r="N96" s="1"/>
    </row>
    <row r="97" spans="2:14" ht="15" customHeight="1" x14ac:dyDescent="0.25">
      <c r="B97" s="27"/>
      <c r="C97" s="28"/>
      <c r="D97" s="28"/>
      <c r="E97" s="28"/>
      <c r="F97" s="28"/>
      <c r="G97" s="28"/>
      <c r="J97" s="1"/>
      <c r="K97" s="1"/>
      <c r="L97" s="1"/>
      <c r="M97" s="1"/>
      <c r="N97" s="1"/>
    </row>
    <row r="98" spans="2:14" s="1" customFormat="1" ht="14.25" x14ac:dyDescent="0.2">
      <c r="B98" s="9" t="s">
        <v>44</v>
      </c>
      <c r="C98" s="22">
        <v>850800</v>
      </c>
      <c r="D98" s="22">
        <v>710427</v>
      </c>
      <c r="E98" s="22">
        <v>694821</v>
      </c>
      <c r="F98" s="22">
        <v>692300</v>
      </c>
      <c r="G98" s="22">
        <v>700282</v>
      </c>
    </row>
    <row r="99" spans="2:14" s="1" customFormat="1" ht="6" customHeight="1" x14ac:dyDescent="0.2">
      <c r="B99" s="13"/>
      <c r="C99" s="23"/>
      <c r="D99" s="23"/>
      <c r="E99" s="23"/>
      <c r="F99" s="23"/>
      <c r="G99" s="23"/>
    </row>
    <row r="100" spans="2:14" s="16" customFormat="1" ht="13.5" customHeight="1" x14ac:dyDescent="0.2">
      <c r="B100" s="11" t="s">
        <v>46</v>
      </c>
      <c r="C100" s="22">
        <f>C10+C24+C45+C57+C65+C95+C98</f>
        <v>7341519</v>
      </c>
      <c r="D100" s="22">
        <f>D10+D24+D45+D57+D65+D95+D98</f>
        <v>7443587</v>
      </c>
      <c r="E100" s="22">
        <f>E10+E24+E45+E57+E65+E95+E98</f>
        <v>7412916</v>
      </c>
      <c r="F100" s="22">
        <f>F10+F24+F45+F57+F65+F95+F98</f>
        <v>7384465</v>
      </c>
      <c r="G100" s="22">
        <f>G10+G24+G45+G57+G65+G95+G98</f>
        <v>7372867</v>
      </c>
      <c r="H100" s="15"/>
      <c r="J100" s="1"/>
      <c r="K100" s="1"/>
      <c r="L100" s="1"/>
      <c r="M100" s="1"/>
      <c r="N100" s="1"/>
    </row>
    <row r="101" spans="2:14" s="16" customFormat="1" ht="6" customHeight="1" x14ac:dyDescent="0.2">
      <c r="B101" s="17"/>
      <c r="C101" s="25"/>
      <c r="D101" s="26"/>
      <c r="E101" s="25"/>
      <c r="F101" s="25"/>
      <c r="G101" s="25"/>
      <c r="J101" s="1"/>
      <c r="K101" s="1"/>
      <c r="L101" s="1"/>
      <c r="M101" s="1"/>
      <c r="N101" s="1"/>
    </row>
    <row r="102" spans="2:14" s="16" customFormat="1" ht="13.5" customHeight="1" x14ac:dyDescent="0.2">
      <c r="B102" s="11" t="s">
        <v>45</v>
      </c>
      <c r="C102" s="22">
        <f>-C100</f>
        <v>-7341519</v>
      </c>
      <c r="D102" s="22">
        <f>-D100</f>
        <v>-7443587</v>
      </c>
      <c r="E102" s="22">
        <f>-E100</f>
        <v>-7412916</v>
      </c>
      <c r="F102" s="22">
        <f>-F100</f>
        <v>-7384465</v>
      </c>
      <c r="G102" s="22">
        <f>-G100</f>
        <v>-7372867</v>
      </c>
      <c r="J102" s="1"/>
      <c r="K102" s="1"/>
      <c r="L102" s="1"/>
      <c r="M102" s="1"/>
      <c r="N102" s="1"/>
    </row>
    <row r="103" spans="2:14" s="16" customFormat="1" ht="6" customHeight="1" x14ac:dyDescent="0.2">
      <c r="B103" s="19"/>
      <c r="C103" s="18"/>
      <c r="D103" s="18"/>
      <c r="E103" s="18"/>
      <c r="F103" s="18"/>
      <c r="G103" s="18"/>
    </row>
    <row r="104" spans="2:14" s="16" customFormat="1" ht="14.25" x14ac:dyDescent="0.2">
      <c r="B104" s="11" t="s">
        <v>39</v>
      </c>
      <c r="C104" s="5">
        <f>C100+C102</f>
        <v>0</v>
      </c>
      <c r="D104" s="5">
        <f t="shared" ref="D104:G104" si="2">D100+D102</f>
        <v>0</v>
      </c>
      <c r="E104" s="5">
        <f t="shared" si="2"/>
        <v>0</v>
      </c>
      <c r="F104" s="5">
        <f t="shared" si="2"/>
        <v>0</v>
      </c>
      <c r="G104" s="5">
        <f t="shared" si="2"/>
        <v>0</v>
      </c>
    </row>
    <row r="105" spans="2:14" x14ac:dyDescent="0.25">
      <c r="C105" s="8"/>
    </row>
    <row r="106" spans="2:14" x14ac:dyDescent="0.25">
      <c r="D106" s="29"/>
    </row>
    <row r="107" spans="2:14" x14ac:dyDescent="0.25">
      <c r="C107" s="29"/>
      <c r="D107" s="29"/>
      <c r="E107" s="29"/>
      <c r="F107" s="29"/>
      <c r="G107" s="29"/>
    </row>
    <row r="108" spans="2:14" x14ac:dyDescent="0.25">
      <c r="C108" s="8"/>
      <c r="D108" s="8"/>
      <c r="E108" s="8"/>
      <c r="F108" s="8"/>
      <c r="G108" s="8"/>
    </row>
  </sheetData>
  <sortState ref="I13:O40">
    <sortCondition ref="I13:I40"/>
  </sortState>
  <mergeCells count="1">
    <mergeCell ref="B2:E2"/>
  </mergeCells>
  <pageMargins left="0.23622047244094491" right="0.23622047244094491" top="0.74803149606299213" bottom="0.74803149606299213" header="0.31496062992125984" footer="0.31496062992125984"/>
  <pageSetup paperSize="8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Bud.skjema 1B - netto drift</vt:lpstr>
      <vt:lpstr>'Bud.skjema 1B - netto drift'!Utskriftsområde</vt:lpstr>
    </vt:vector>
  </TitlesOfParts>
  <Company>Stavanger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Helge Vedøy</dc:creator>
  <cp:lastModifiedBy>Sami U. Munawar</cp:lastModifiedBy>
  <cp:lastPrinted>2017-10-18T07:45:11Z</cp:lastPrinted>
  <dcterms:created xsi:type="dcterms:W3CDTF">2013-03-12T13:43:15Z</dcterms:created>
  <dcterms:modified xsi:type="dcterms:W3CDTF">2017-10-26T11:44:11Z</dcterms:modified>
</cp:coreProperties>
</file>